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POP-TARTS\cairn\Marketing 2018\Website\news\Martin spreadsheet\"/>
    </mc:Choice>
  </mc:AlternateContent>
  <xr:revisionPtr revIDLastSave="0" documentId="8_{42E31606-67D0-4671-B91E-694E242D0698}" xr6:coauthVersionLast="36" xr6:coauthVersionMax="36" xr10:uidLastSave="{00000000-0000-0000-0000-000000000000}"/>
  <bookViews>
    <workbookView xWindow="0" yWindow="0" windowWidth="28800" windowHeight="14025" tabRatio="141"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H24" i="1"/>
  <c r="H26" i="1"/>
  <c r="D22" i="1"/>
  <c r="D24" i="1"/>
  <c r="D26" i="1"/>
  <c r="B22" i="1"/>
  <c r="C22" i="1"/>
  <c r="B24" i="1"/>
  <c r="C24" i="1"/>
  <c r="B26" i="1"/>
  <c r="C26" i="1"/>
  <c r="E22" i="1" l="1"/>
  <c r="F22" i="1"/>
  <c r="G22" i="1"/>
  <c r="I22" i="1"/>
  <c r="J22" i="1"/>
  <c r="K22" i="1"/>
  <c r="L22" i="1"/>
  <c r="E24" i="1"/>
  <c r="F24" i="1"/>
  <c r="G24" i="1"/>
  <c r="I24" i="1"/>
  <c r="J24" i="1"/>
  <c r="K24" i="1"/>
  <c r="L24" i="1"/>
  <c r="E26" i="1"/>
  <c r="F26" i="1"/>
  <c r="G26" i="1"/>
  <c r="I26" i="1"/>
  <c r="J26" i="1"/>
  <c r="K26" i="1"/>
  <c r="L26" i="1"/>
</calcChain>
</file>

<file path=xl/sharedStrings.xml><?xml version="1.0" encoding="utf-8"?>
<sst xmlns="http://schemas.openxmlformats.org/spreadsheetml/2006/main" count="13" uniqueCount="13">
  <si>
    <t>FOCUS SHIFT CALCULATOR</t>
  </si>
  <si>
    <t>CAIRN RESEARCH LTD  OCTOBER 2017</t>
  </si>
  <si>
    <t xml:space="preserve">                       ENTER SEPARATE DATA FOR EACH COLUMN</t>
  </si>
  <si>
    <t>INPUTS ARE IN BLACK</t>
  </si>
  <si>
    <r>
      <t>RESULTS ARE IN</t>
    </r>
    <r>
      <rPr>
        <b/>
        <sz val="10"/>
        <color indexed="10"/>
        <rFont val="Arial"/>
        <family val="2"/>
      </rPr>
      <t xml:space="preserve"> RED</t>
    </r>
  </si>
  <si>
    <t>OBJECTIVE MAGNIFICATION</t>
  </si>
  <si>
    <t>MICROSCOPE INFINITY DISTANCE mm</t>
  </si>
  <si>
    <t>TUBE LENS FOCAL LENGTH mm</t>
  </si>
  <si>
    <t>RELAY INPUT LENS FOCAL LENGTH mm</t>
  </si>
  <si>
    <t>CORRECTOR LENS FOCAL LENGTH mm</t>
  </si>
  <si>
    <t>PUPIL MAGNIFICATION AT CORRECTOR</t>
  </si>
  <si>
    <t>RELAY INPUT TO CORRECTOR DISTANCE mm</t>
  </si>
  <si>
    <t>FOCUS SHIFT IN MICRONS (+VE = CLOSER)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</si>
</sst>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0"/>
      <name val="Arial"/>
      <family val="2"/>
    </font>
    <font>
      <b/>
      <sz val="10"/>
      <color indexed="10"/>
      <name val="Arial"/>
      <family val="2"/>
    </font>
    <font>
      <sz val="10"/>
      <color indexed="10"/>
      <name val="Arial"/>
      <family val="2"/>
    </font>
    <font>
      <sz val="12"/>
      <name val="Times New Roman"/>
      <family val="1"/>
    </font>
  </fonts>
  <fills count="2">
    <fill>
      <patternFill patternType="none"/>
    </fill>
    <fill>
      <patternFill patternType="gray125"/>
    </fill>
  </fills>
  <borders count="2">
    <border>
      <left/>
      <right/>
      <top/>
      <bottom/>
      <diagonal/>
    </border>
    <border>
      <left/>
      <right style="thin">
        <color indexed="64"/>
      </right>
      <top/>
      <bottom/>
      <diagonal/>
    </border>
  </borders>
  <cellStyleXfs count="1">
    <xf numFmtId="0" fontId="0" fillId="0" borderId="0"/>
  </cellStyleXfs>
  <cellXfs count="13">
    <xf numFmtId="0" fontId="0" fillId="0" borderId="0" xfId="0"/>
    <xf numFmtId="49" fontId="1" fillId="0" borderId="0" xfId="0" applyNumberFormat="1" applyFont="1"/>
    <xf numFmtId="2" fontId="0" fillId="0" borderId="0" xfId="0" applyNumberFormat="1"/>
    <xf numFmtId="2" fontId="1" fillId="0" borderId="0" xfId="0" applyNumberFormat="1" applyFont="1"/>
    <xf numFmtId="49" fontId="0" fillId="0" borderId="0" xfId="0" applyNumberFormat="1"/>
    <xf numFmtId="0" fontId="2" fillId="0" borderId="0" xfId="0" applyFont="1"/>
    <xf numFmtId="2" fontId="3" fillId="0" borderId="0" xfId="0" applyNumberFormat="1" applyFont="1"/>
    <xf numFmtId="49" fontId="2" fillId="0" borderId="0" xfId="0" applyNumberFormat="1" applyFont="1"/>
    <xf numFmtId="0" fontId="4" fillId="0" borderId="0" xfId="0" applyFont="1" applyAlignment="1">
      <alignment vertical="center"/>
    </xf>
    <xf numFmtId="2" fontId="0" fillId="0" borderId="0" xfId="0" applyNumberFormat="1" applyBorder="1"/>
    <xf numFmtId="2" fontId="0" fillId="0" borderId="1" xfId="0" applyNumberFormat="1" applyBorder="1"/>
    <xf numFmtId="2" fontId="3" fillId="0" borderId="0" xfId="0" applyNumberFormat="1" applyFont="1" applyBorder="1"/>
    <xf numFmtId="2" fontId="3"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1704975</xdr:colOff>
      <xdr:row>2</xdr:row>
      <xdr:rowOff>101617</xdr:rowOff>
    </xdr:to>
    <xdr:pic>
      <xdr:nvPicPr>
        <xdr:cNvPr id="3" name="Picture 2">
          <a:extLst>
            <a:ext uri="{FF2B5EF4-FFF2-40B4-BE49-F238E27FC236}">
              <a16:creationId xmlns:a16="http://schemas.microsoft.com/office/drawing/2014/main" id="{767BF579-852E-4CAA-BD24-E34E059B82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4975" cy="425467"/>
        </a:xfrm>
        <a:prstGeom prst="rect">
          <a:avLst/>
        </a:prstGeom>
      </xdr:spPr>
    </xdr:pic>
    <xdr:clientData/>
  </xdr:twoCellAnchor>
  <xdr:twoCellAnchor>
    <xdr:from>
      <xdr:col>0</xdr:col>
      <xdr:colOff>0</xdr:colOff>
      <xdr:row>30</xdr:row>
      <xdr:rowOff>28575</xdr:rowOff>
    </xdr:from>
    <xdr:to>
      <xdr:col>11</xdr:col>
      <xdr:colOff>761999</xdr:colOff>
      <xdr:row>88</xdr:row>
      <xdr:rowOff>0</xdr:rowOff>
    </xdr:to>
    <xdr:sp macro="" textlink="">
      <xdr:nvSpPr>
        <xdr:cNvPr id="2" name="TextBox 1">
          <a:extLst>
            <a:ext uri="{FF2B5EF4-FFF2-40B4-BE49-F238E27FC236}">
              <a16:creationId xmlns:a16="http://schemas.microsoft.com/office/drawing/2014/main" id="{B48A1F57-8F18-4727-8783-1D90903F01DB}"/>
            </a:ext>
          </a:extLst>
        </xdr:cNvPr>
        <xdr:cNvSpPr txBox="1"/>
      </xdr:nvSpPr>
      <xdr:spPr>
        <a:xfrm>
          <a:off x="0" y="4886325"/>
          <a:ext cx="8286749" cy="947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HOW TO USE THIS SPREADSHEET</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Martin Thomas, November 2017</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This spreadsheet performs the calculations described in our Multifocusser Imaging Theory document.  The results from the spreadsheet have been verified against those given by a complete optical model of the microscope and image relay system using optical design software.  In that method the focus shifts are calculated by a “brute force” numerical approach, so they are a genuinely independent check, but of course they are only going to be correct to the extent that the inputs are.  Also they assume that the corrector lens is at that “magic” position where it just shifts the focus without affecting the magnification.  This is a point conjugate with the rear focus of the objective, which is close to where an image of the objective pupil is formed (and which in practice is a reasonable approximation), and if you enter the appropriate parameters for any given microscope the spreadsheet can calculate that position for you.  The spreadsheet has a number of independent columns in which the parameters for a corresponding number of different microscopes can be entered, and over time we'll try to provide the values for the most popular ones for you.</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parameters you need for calculating that position are the distance between the objective and the tube lens, the focal length of the tube lens, and the focal length of the input lens in the image relaying system (typically one of our image splitters).  That last parameter is something you may need to get from us, as we do use several focal lengths, but for the Optosplit it's now usually 95mm, for the Optosplit Bypass and the Triplesplit it's 125mm, and for the Multisplit it's 160mm.  The spreadsheet will then tell you the correct distance between the relay's input lens and the corrector lens.  The corrector lenses go into the accessory positions in our image splitters, and these are fixed, although there may be a choice of more than one.  Instead, our splitters can be fitted with variable-length couplings that allow the input lens to be moved relative to the accessory positions, and of course we can advise further if you would like to take advantage of this.  There may also be scope for using a different focal length for the input lens in order to get the distance more roughly correct before any adjustment – again just please ask.</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As noted above, the spreadsheet assumes that the rear focus of the objective is at the objective pupil, which itself is at or very close to the physical back of the objective.  If you have a more accurate figure for the rear focus position, then the distance between that point and the tube lens can be entered instead.  Again over time, we'll try to provide estimates for specific objectives as and when we can obtain them.</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If that ideal position isn't achieved, then the corrector lens will also affect the image magnification somewhat, but unless you want to work through the entire optical system algebraically on a lens-by-lens basis, then the best approach for quantifying that is to use optical design software.  But it's clearly preferable to set up the system optimally in the first place in order to avoid that potential need.  The spreadsheet results for the focus shifts are absolutely correct only if the corrector lenses are at that “magic” position, but in practice they will be a useful guide (typically within 10-20%) even if they are not.  However, as recommended in the theory document, if in doubt, measure the focus shifts!  That's easy if you have a suitable test sample, and/or manually shift the microscope focus by known amounts to compare with the corrector lens effects.  And of course the potential uncertainties over the exact position of the rear focus of the objective can always be resolved to arbitrary precision by appropriate fine adjustment of the distance between the relay's input lens and the corrector lenses, such that there are absolutely no magnification differences.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Also please note that the focus shifting calculations work the “other way round” from what you might expect, in that you choose a lens value and then see the shift it gives, rather than entering the required shift and seeing which lens you need.  There are two important practical reasons for this.  First, in practice a “stock” lens value is likely to be used, so it makes most sense to enter a series of those values and then choose the one closest to your needs.  Second, a very (and perhaps more) common requirement is to use these lenses to correct for chromatic aberration in the microscope objective.  This aberration causes images split into different wavelengths to have different focus positions, so here the lenses are intended to literally correct for that effect.  Unfortunately, only the microscope manufacturer will know its extent, so the spreadsheet can be of no direct help here.  Trial and error will rule the day!  However, its other use, to get the corrector lenses into the “magic” position, applies just as well as for where the focus is being changed deliberately for multidepth imaging.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But of course, getting the rear focus and/or pupil images to coincide with the accessory positions in our image-relaying products has many other very useful applications, which we leave as an exercise to the reader.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Finally, and for the record, we've been exploiting this concept in our image splitters since 2007, and the information we give here and in the associated theory document supercedes those versions that we have been sending to individuals on demand since 2010.  They were similarly correct within the limits described here, but the algebraic approach they took was rather hard to follow, and therefore not so suitable for general circulation.  With these new versions we trust that we have now rectified the situation!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R50"/>
  <sheetViews>
    <sheetView tabSelected="1" workbookViewId="0">
      <selection activeCell="H16" sqref="H16"/>
    </sheetView>
  </sheetViews>
  <sheetFormatPr defaultColWidth="11.5703125" defaultRowHeight="12.75" x14ac:dyDescent="0.2"/>
  <cols>
    <col min="1" max="1" width="43.42578125" customWidth="1"/>
    <col min="2" max="12" width="11.7109375" customWidth="1"/>
  </cols>
  <sheetData>
    <row r="5" spans="1:18" x14ac:dyDescent="0.2">
      <c r="A5" s="1" t="s">
        <v>0</v>
      </c>
      <c r="B5" s="1"/>
      <c r="C5" s="1"/>
      <c r="D5" s="1"/>
      <c r="E5" s="2"/>
      <c r="F5" s="2"/>
      <c r="G5" s="2"/>
      <c r="H5" s="2"/>
      <c r="I5" s="2"/>
      <c r="J5" s="2"/>
      <c r="K5" s="2"/>
      <c r="L5" s="2"/>
      <c r="M5" s="2"/>
      <c r="N5" s="2"/>
      <c r="O5" s="2"/>
    </row>
    <row r="6" spans="1:18" x14ac:dyDescent="0.2">
      <c r="A6" s="1" t="s">
        <v>1</v>
      </c>
      <c r="B6" s="1"/>
      <c r="C6" s="1"/>
      <c r="D6" s="1"/>
      <c r="E6" s="3" t="s">
        <v>2</v>
      </c>
      <c r="F6" s="2"/>
      <c r="G6" s="2"/>
      <c r="H6" s="2"/>
      <c r="I6" s="2"/>
      <c r="J6" s="2"/>
      <c r="K6" s="2"/>
      <c r="L6" s="2"/>
      <c r="M6" s="2"/>
      <c r="N6" s="2"/>
      <c r="O6" s="2"/>
    </row>
    <row r="7" spans="1:18" x14ac:dyDescent="0.2">
      <c r="A7" s="1"/>
      <c r="B7" s="1"/>
      <c r="C7" s="1"/>
      <c r="D7" s="1"/>
      <c r="E7" s="2"/>
      <c r="F7" s="2"/>
      <c r="G7" s="2"/>
      <c r="H7" s="2"/>
      <c r="I7" s="2"/>
      <c r="J7" s="2"/>
      <c r="K7" s="2"/>
      <c r="L7" s="2"/>
      <c r="M7" s="2"/>
      <c r="N7" s="2"/>
      <c r="O7" s="2"/>
    </row>
    <row r="8" spans="1:18" x14ac:dyDescent="0.2">
      <c r="A8" s="1" t="s">
        <v>3</v>
      </c>
      <c r="B8" s="1"/>
      <c r="C8" s="1"/>
      <c r="D8" s="1"/>
      <c r="E8" s="2"/>
      <c r="F8" s="2"/>
      <c r="G8" s="2"/>
      <c r="H8" s="2"/>
      <c r="I8" s="2"/>
      <c r="J8" s="2"/>
      <c r="K8" s="2"/>
      <c r="L8" s="2"/>
      <c r="M8" s="2"/>
      <c r="N8" s="2"/>
      <c r="O8" s="2"/>
    </row>
    <row r="9" spans="1:18" x14ac:dyDescent="0.2">
      <c r="A9" s="1"/>
      <c r="B9" s="1"/>
      <c r="C9" s="1"/>
      <c r="D9" s="1"/>
      <c r="E9" s="2"/>
      <c r="F9" s="2"/>
      <c r="G9" s="2"/>
      <c r="H9" s="2"/>
      <c r="I9" s="2"/>
      <c r="J9" s="2"/>
      <c r="K9" s="2"/>
      <c r="L9" s="2"/>
      <c r="M9" s="2"/>
      <c r="N9" s="2"/>
      <c r="O9" s="2"/>
    </row>
    <row r="10" spans="1:18" x14ac:dyDescent="0.2">
      <c r="A10" s="1" t="s">
        <v>4</v>
      </c>
      <c r="B10" s="1"/>
      <c r="C10" s="1"/>
      <c r="D10" s="1"/>
      <c r="E10" s="2"/>
      <c r="F10" s="2"/>
      <c r="G10" s="2"/>
      <c r="H10" s="2"/>
      <c r="I10" s="2"/>
      <c r="J10" s="2"/>
      <c r="K10" s="2"/>
      <c r="L10" s="2"/>
      <c r="M10" s="2"/>
      <c r="N10" s="2"/>
      <c r="O10" s="2"/>
    </row>
    <row r="11" spans="1:18" x14ac:dyDescent="0.2">
      <c r="A11" s="4"/>
      <c r="B11" s="4"/>
      <c r="C11" s="4"/>
      <c r="D11" s="4"/>
      <c r="E11" s="2"/>
      <c r="F11" s="2"/>
      <c r="G11" s="2"/>
      <c r="H11" s="2"/>
      <c r="I11" s="2"/>
      <c r="J11" s="2"/>
      <c r="K11" s="2"/>
      <c r="L11" s="2"/>
      <c r="M11" s="2"/>
      <c r="N11" s="2"/>
      <c r="O11" s="2"/>
    </row>
    <row r="12" spans="1:18" x14ac:dyDescent="0.2">
      <c r="A12" s="1" t="s">
        <v>5</v>
      </c>
      <c r="B12" s="9">
        <v>100</v>
      </c>
      <c r="C12" s="10">
        <v>60</v>
      </c>
      <c r="D12" s="9">
        <v>40</v>
      </c>
      <c r="E12" s="9">
        <v>40</v>
      </c>
      <c r="F12" s="9">
        <v>40</v>
      </c>
      <c r="G12" s="9">
        <v>40</v>
      </c>
      <c r="H12" s="9">
        <v>40</v>
      </c>
      <c r="I12" s="9">
        <v>40</v>
      </c>
      <c r="J12" s="10">
        <v>40</v>
      </c>
      <c r="K12" s="2">
        <v>20</v>
      </c>
      <c r="L12" s="2">
        <v>10</v>
      </c>
      <c r="M12" s="2"/>
      <c r="N12" s="2"/>
      <c r="O12" s="2"/>
      <c r="P12" s="2"/>
      <c r="Q12" s="2"/>
      <c r="R12" s="2"/>
    </row>
    <row r="13" spans="1:18" x14ac:dyDescent="0.2">
      <c r="A13" s="1"/>
      <c r="B13" s="9"/>
      <c r="C13" s="10"/>
      <c r="D13" s="9"/>
      <c r="E13" s="9"/>
      <c r="F13" s="9"/>
      <c r="G13" s="9"/>
      <c r="H13" s="9"/>
      <c r="I13" s="9"/>
      <c r="J13" s="10"/>
      <c r="K13" s="2"/>
      <c r="L13" s="2"/>
      <c r="M13" s="2"/>
      <c r="N13" s="2"/>
      <c r="O13" s="2"/>
      <c r="P13" s="2"/>
      <c r="Q13" s="2"/>
      <c r="R13" s="2"/>
    </row>
    <row r="14" spans="1:18" x14ac:dyDescent="0.2">
      <c r="A14" s="1" t="s">
        <v>6</v>
      </c>
      <c r="B14" s="9">
        <v>100</v>
      </c>
      <c r="C14" s="10">
        <v>100</v>
      </c>
      <c r="D14" s="9">
        <v>100</v>
      </c>
      <c r="E14" s="9">
        <v>100</v>
      </c>
      <c r="F14" s="9">
        <v>100</v>
      </c>
      <c r="G14" s="9">
        <v>200</v>
      </c>
      <c r="H14" s="9">
        <v>100</v>
      </c>
      <c r="I14" s="9">
        <v>100</v>
      </c>
      <c r="J14" s="10">
        <v>100</v>
      </c>
      <c r="K14" s="2">
        <v>100</v>
      </c>
      <c r="L14" s="2">
        <v>100</v>
      </c>
      <c r="M14" s="2"/>
      <c r="N14" s="2"/>
      <c r="O14" s="2"/>
      <c r="P14" s="2"/>
      <c r="Q14" s="2"/>
      <c r="R14" s="2"/>
    </row>
    <row r="15" spans="1:18" x14ac:dyDescent="0.2">
      <c r="A15" s="4"/>
      <c r="B15" s="9"/>
      <c r="C15" s="10"/>
      <c r="D15" s="9"/>
      <c r="E15" s="9"/>
      <c r="F15" s="9"/>
      <c r="G15" s="9"/>
      <c r="H15" s="9"/>
      <c r="I15" s="9"/>
      <c r="J15" s="10"/>
      <c r="K15" s="2"/>
      <c r="L15" s="2"/>
      <c r="M15" s="2"/>
      <c r="N15" s="2"/>
      <c r="O15" s="2"/>
      <c r="P15" s="2"/>
      <c r="Q15" s="2"/>
      <c r="R15" s="2"/>
    </row>
    <row r="16" spans="1:18" x14ac:dyDescent="0.2">
      <c r="A16" s="1" t="s">
        <v>7</v>
      </c>
      <c r="B16" s="9">
        <v>200</v>
      </c>
      <c r="C16" s="10">
        <v>200</v>
      </c>
      <c r="D16" s="9">
        <v>200</v>
      </c>
      <c r="E16" s="9">
        <v>200</v>
      </c>
      <c r="F16" s="9">
        <v>200</v>
      </c>
      <c r="G16" s="9">
        <v>200</v>
      </c>
      <c r="H16" s="9">
        <v>165</v>
      </c>
      <c r="I16" s="9">
        <v>200</v>
      </c>
      <c r="J16" s="10">
        <v>200</v>
      </c>
      <c r="K16" s="2">
        <v>200</v>
      </c>
      <c r="L16" s="2">
        <v>200</v>
      </c>
      <c r="M16" s="2"/>
      <c r="N16" s="2"/>
      <c r="O16" s="2"/>
      <c r="P16" s="2"/>
      <c r="Q16" s="2"/>
      <c r="R16" s="2"/>
    </row>
    <row r="17" spans="1:18" x14ac:dyDescent="0.2">
      <c r="A17" s="4"/>
      <c r="B17" s="9"/>
      <c r="C17" s="10"/>
      <c r="D17" s="9"/>
      <c r="E17" s="9"/>
      <c r="F17" s="9"/>
      <c r="G17" s="9"/>
      <c r="H17" s="9"/>
      <c r="I17" s="9"/>
      <c r="J17" s="10"/>
      <c r="K17" s="2"/>
      <c r="L17" s="2"/>
      <c r="M17" s="2"/>
      <c r="N17" s="2"/>
      <c r="O17" s="2"/>
      <c r="P17" s="2"/>
      <c r="Q17" s="2"/>
      <c r="R17" s="2"/>
    </row>
    <row r="18" spans="1:18" x14ac:dyDescent="0.2">
      <c r="A18" s="1" t="s">
        <v>8</v>
      </c>
      <c r="B18" s="9">
        <v>95</v>
      </c>
      <c r="C18" s="10">
        <v>95</v>
      </c>
      <c r="D18" s="9">
        <v>95</v>
      </c>
      <c r="E18" s="9">
        <v>125</v>
      </c>
      <c r="F18" s="9">
        <v>160</v>
      </c>
      <c r="G18" s="9">
        <v>95</v>
      </c>
      <c r="H18" s="9">
        <v>95</v>
      </c>
      <c r="I18" s="9">
        <v>95</v>
      </c>
      <c r="J18" s="10">
        <v>95</v>
      </c>
      <c r="K18" s="2">
        <v>160</v>
      </c>
      <c r="L18" s="2">
        <v>160</v>
      </c>
      <c r="M18" s="2"/>
      <c r="N18" s="2"/>
      <c r="O18" s="2"/>
      <c r="P18" s="2"/>
      <c r="Q18" s="2"/>
      <c r="R18" s="2"/>
    </row>
    <row r="19" spans="1:18" x14ac:dyDescent="0.2">
      <c r="A19" s="4"/>
      <c r="B19" s="9"/>
      <c r="C19" s="10"/>
      <c r="D19" s="9"/>
      <c r="E19" s="9"/>
      <c r="F19" s="9"/>
      <c r="G19" s="9"/>
      <c r="H19" s="9"/>
      <c r="I19" s="9"/>
      <c r="J19" s="10"/>
      <c r="K19" s="2"/>
      <c r="L19" s="2"/>
      <c r="M19" s="2"/>
      <c r="N19" s="2"/>
      <c r="O19" s="2"/>
      <c r="P19" s="2"/>
      <c r="Q19" s="2"/>
      <c r="R19" s="2"/>
    </row>
    <row r="20" spans="1:18" x14ac:dyDescent="0.2">
      <c r="A20" s="1" t="s">
        <v>9</v>
      </c>
      <c r="B20" s="9">
        <v>2000</v>
      </c>
      <c r="C20" s="10">
        <v>2000</v>
      </c>
      <c r="D20" s="9">
        <v>1000</v>
      </c>
      <c r="E20" s="9">
        <v>1000</v>
      </c>
      <c r="F20" s="9">
        <v>1000</v>
      </c>
      <c r="G20" s="9">
        <v>1000</v>
      </c>
      <c r="H20" s="9">
        <v>1000</v>
      </c>
      <c r="I20" s="9">
        <v>-1000</v>
      </c>
      <c r="J20" s="10">
        <v>500</v>
      </c>
      <c r="K20" s="2">
        <v>4000</v>
      </c>
      <c r="L20" s="2">
        <v>4000</v>
      </c>
      <c r="M20" s="2"/>
      <c r="N20" s="2"/>
      <c r="O20" s="2"/>
      <c r="P20" s="2"/>
      <c r="Q20" s="2"/>
      <c r="R20" s="2"/>
    </row>
    <row r="21" spans="1:18" x14ac:dyDescent="0.2">
      <c r="A21" s="4"/>
      <c r="B21" s="9"/>
      <c r="C21" s="10"/>
      <c r="D21" s="9"/>
      <c r="E21" s="9"/>
      <c r="F21" s="9"/>
      <c r="G21" s="9"/>
      <c r="H21" s="9"/>
      <c r="I21" s="9"/>
      <c r="J21" s="10"/>
      <c r="K21" s="2"/>
      <c r="L21" s="2"/>
      <c r="M21" s="2"/>
      <c r="N21" s="2"/>
      <c r="O21" s="2"/>
      <c r="P21" s="2"/>
      <c r="Q21" s="2"/>
      <c r="R21" s="2"/>
    </row>
    <row r="22" spans="1:18" x14ac:dyDescent="0.2">
      <c r="A22" s="5" t="s">
        <v>10</v>
      </c>
      <c r="B22" s="11">
        <f t="shared" ref="B22:D22" si="0">SUM(B18/B16)</f>
        <v>0.47499999999999998</v>
      </c>
      <c r="C22" s="12">
        <f t="shared" si="0"/>
        <v>0.47499999999999998</v>
      </c>
      <c r="D22" s="11">
        <f t="shared" si="0"/>
        <v>0.47499999999999998</v>
      </c>
      <c r="E22" s="11">
        <f t="shared" ref="E22:L22" si="1">SUM(E18/E16)</f>
        <v>0.625</v>
      </c>
      <c r="F22" s="11">
        <f t="shared" si="1"/>
        <v>0.8</v>
      </c>
      <c r="G22" s="11">
        <f t="shared" si="1"/>
        <v>0.47499999999999998</v>
      </c>
      <c r="H22" s="11">
        <f t="shared" ref="H22" si="2">SUM(H18/H16)</f>
        <v>0.5757575757575758</v>
      </c>
      <c r="I22" s="11">
        <f t="shared" si="1"/>
        <v>0.47499999999999998</v>
      </c>
      <c r="J22" s="12">
        <f t="shared" si="1"/>
        <v>0.47499999999999998</v>
      </c>
      <c r="K22" s="6">
        <f t="shared" si="1"/>
        <v>0.8</v>
      </c>
      <c r="L22" s="6">
        <f t="shared" si="1"/>
        <v>0.8</v>
      </c>
      <c r="M22" s="6"/>
      <c r="N22" s="6"/>
      <c r="O22" s="6"/>
      <c r="P22" s="2"/>
      <c r="Q22" s="2"/>
      <c r="R22" s="2"/>
    </row>
    <row r="23" spans="1:18" x14ac:dyDescent="0.2">
      <c r="A23" s="4"/>
      <c r="B23" s="11"/>
      <c r="C23" s="12"/>
      <c r="D23" s="11"/>
      <c r="E23" s="11"/>
      <c r="F23" s="11"/>
      <c r="G23" s="11"/>
      <c r="H23" s="11"/>
      <c r="I23" s="11"/>
      <c r="J23" s="12"/>
      <c r="K23" s="6"/>
      <c r="L23" s="6"/>
      <c r="M23" s="6"/>
      <c r="N23" s="6"/>
      <c r="O23" s="6"/>
      <c r="P23" s="2"/>
      <c r="Q23" s="2"/>
      <c r="R23" s="2"/>
    </row>
    <row r="24" spans="1:18" x14ac:dyDescent="0.2">
      <c r="A24" s="7" t="s">
        <v>11</v>
      </c>
      <c r="B24" s="11">
        <f t="shared" ref="B24:D24" si="3">SUM(B18+(B16-B14)*(B18*B18)/(B16*B16))</f>
        <v>117.5625</v>
      </c>
      <c r="C24" s="12">
        <f t="shared" si="3"/>
        <v>117.5625</v>
      </c>
      <c r="D24" s="11">
        <f t="shared" si="3"/>
        <v>117.5625</v>
      </c>
      <c r="E24" s="11">
        <f t="shared" ref="E24:L24" si="4">SUM(E18+(E16-E14)*(E18*E18)/(E16*E16))</f>
        <v>164.0625</v>
      </c>
      <c r="F24" s="11">
        <f t="shared" si="4"/>
        <v>224</v>
      </c>
      <c r="G24" s="11">
        <f t="shared" si="4"/>
        <v>95</v>
      </c>
      <c r="H24" s="11">
        <f t="shared" ref="H24" si="5">SUM(H18+(H16-H14)*(H18*H18)/(H16*H16))</f>
        <v>116.54729109274564</v>
      </c>
      <c r="I24" s="11">
        <f t="shared" si="4"/>
        <v>117.5625</v>
      </c>
      <c r="J24" s="12">
        <f t="shared" si="4"/>
        <v>117.5625</v>
      </c>
      <c r="K24" s="6">
        <f t="shared" si="4"/>
        <v>224</v>
      </c>
      <c r="L24" s="6">
        <f t="shared" si="4"/>
        <v>224</v>
      </c>
      <c r="M24" s="6"/>
      <c r="N24" s="6"/>
      <c r="O24" s="6"/>
      <c r="P24" s="2"/>
      <c r="Q24" s="2"/>
      <c r="R24" s="2"/>
    </row>
    <row r="25" spans="1:18" x14ac:dyDescent="0.2">
      <c r="A25" s="4"/>
      <c r="B25" s="11"/>
      <c r="C25" s="12"/>
      <c r="D25" s="11"/>
      <c r="E25" s="11"/>
      <c r="F25" s="11"/>
      <c r="G25" s="11"/>
      <c r="H25" s="11"/>
      <c r="I25" s="11"/>
      <c r="J25" s="12"/>
      <c r="K25" s="6"/>
      <c r="L25" s="6"/>
      <c r="M25" s="6"/>
      <c r="N25" s="6"/>
      <c r="O25" s="6"/>
      <c r="P25" s="2"/>
      <c r="Q25" s="2"/>
      <c r="R25" s="2"/>
    </row>
    <row r="26" spans="1:18" x14ac:dyDescent="0.2">
      <c r="A26" s="7" t="s">
        <v>12</v>
      </c>
      <c r="B26" s="11">
        <f t="shared" ref="B26:D26" si="6">SUM(1000*B18*(1-((B20-B18)/B20))/(B12*B12))</f>
        <v>0.45124999999999993</v>
      </c>
      <c r="C26" s="12">
        <f t="shared" si="6"/>
        <v>1.2534722222222219</v>
      </c>
      <c r="D26" s="11">
        <f t="shared" si="6"/>
        <v>5.6406249999999991</v>
      </c>
      <c r="E26" s="11">
        <f t="shared" ref="E26:L26" si="7">SUM(1000*E18*(1-((E20-E18)/E20))/(E12*E12))</f>
        <v>9.765625</v>
      </c>
      <c r="F26" s="11">
        <f t="shared" si="7"/>
        <v>16.000000000000004</v>
      </c>
      <c r="G26" s="11">
        <f t="shared" si="7"/>
        <v>5.6406249999999991</v>
      </c>
      <c r="H26" s="11">
        <f t="shared" ref="H26" si="8">SUM(1000*H18*(1-((H20-H18)/H20))/(H12*H12))</f>
        <v>5.6406249999999991</v>
      </c>
      <c r="I26" s="11">
        <f t="shared" si="7"/>
        <v>-5.6406249999999991</v>
      </c>
      <c r="J26" s="12">
        <f t="shared" si="7"/>
        <v>11.281249999999998</v>
      </c>
      <c r="K26" s="6">
        <f t="shared" si="7"/>
        <v>16.000000000000014</v>
      </c>
      <c r="L26" s="6">
        <f t="shared" si="7"/>
        <v>64.000000000000057</v>
      </c>
      <c r="M26" s="6"/>
      <c r="N26" s="6"/>
      <c r="O26" s="6"/>
      <c r="P26" s="2"/>
      <c r="Q26" s="2"/>
      <c r="R26" s="2"/>
    </row>
    <row r="27" spans="1:18" x14ac:dyDescent="0.2">
      <c r="A27" s="4"/>
      <c r="B27" s="4"/>
      <c r="C27" s="4"/>
      <c r="D27" s="4"/>
    </row>
    <row r="28" spans="1:18" x14ac:dyDescent="0.2">
      <c r="A28" s="4"/>
      <c r="B28" s="4"/>
      <c r="C28" s="4"/>
      <c r="D28" s="4"/>
    </row>
    <row r="29" spans="1:18" x14ac:dyDescent="0.2">
      <c r="A29" s="4"/>
      <c r="B29" s="4"/>
      <c r="C29" s="4"/>
      <c r="D29" s="4"/>
    </row>
    <row r="30" spans="1:18" x14ac:dyDescent="0.2">
      <c r="A30" s="4"/>
      <c r="B30" s="4"/>
      <c r="C30" s="4"/>
      <c r="D30" s="4"/>
    </row>
    <row r="31" spans="1:18" x14ac:dyDescent="0.2">
      <c r="A31" s="4"/>
      <c r="B31" s="4"/>
      <c r="C31" s="4"/>
      <c r="D31" s="4"/>
    </row>
    <row r="32" spans="1:18" ht="15.75" x14ac:dyDescent="0.2">
      <c r="A32" s="8"/>
      <c r="B32" s="8"/>
      <c r="C32" s="8"/>
      <c r="D32" s="8"/>
      <c r="E32" s="8"/>
    </row>
    <row r="33" spans="1:5" ht="15.75" x14ac:dyDescent="0.2">
      <c r="A33" s="8"/>
      <c r="B33" s="8"/>
      <c r="C33" s="8"/>
      <c r="D33" s="8"/>
      <c r="E33" s="8"/>
    </row>
    <row r="34" spans="1:5" ht="15.75" x14ac:dyDescent="0.2">
      <c r="A34" s="8"/>
      <c r="B34" s="8"/>
      <c r="C34" s="8"/>
      <c r="D34" s="8"/>
      <c r="E34" s="8"/>
    </row>
    <row r="35" spans="1:5" x14ac:dyDescent="0.2">
      <c r="A35" s="4"/>
      <c r="B35" s="4"/>
      <c r="C35" s="4"/>
      <c r="D35" s="4"/>
    </row>
    <row r="36" spans="1:5" x14ac:dyDescent="0.2">
      <c r="A36" s="4"/>
      <c r="B36" s="4"/>
      <c r="C36" s="4"/>
      <c r="D36" s="4"/>
    </row>
    <row r="37" spans="1:5" x14ac:dyDescent="0.2">
      <c r="A37" s="4"/>
      <c r="B37" s="4"/>
      <c r="C37" s="4"/>
      <c r="D37" s="4"/>
    </row>
    <row r="38" spans="1:5" x14ac:dyDescent="0.2">
      <c r="A38" s="4"/>
      <c r="B38" s="4"/>
      <c r="C38" s="4"/>
      <c r="D38" s="4"/>
    </row>
    <row r="39" spans="1:5" x14ac:dyDescent="0.2">
      <c r="A39" s="4"/>
      <c r="B39" s="4"/>
      <c r="C39" s="4"/>
      <c r="D39" s="4"/>
    </row>
    <row r="40" spans="1:5" x14ac:dyDescent="0.2">
      <c r="A40" s="4"/>
      <c r="B40" s="4"/>
      <c r="C40" s="4"/>
      <c r="D40" s="4"/>
    </row>
    <row r="41" spans="1:5" x14ac:dyDescent="0.2">
      <c r="A41" s="4"/>
      <c r="B41" s="4"/>
      <c r="C41" s="4"/>
      <c r="D41" s="4"/>
    </row>
    <row r="42" spans="1:5" x14ac:dyDescent="0.2">
      <c r="A42" s="4"/>
      <c r="B42" s="4"/>
      <c r="C42" s="4"/>
      <c r="D42" s="4"/>
    </row>
    <row r="43" spans="1:5" x14ac:dyDescent="0.2">
      <c r="A43" s="4"/>
      <c r="B43" s="4"/>
      <c r="C43" s="4"/>
      <c r="D43" s="4"/>
    </row>
    <row r="44" spans="1:5" x14ac:dyDescent="0.2">
      <c r="A44" s="4"/>
      <c r="B44" s="4"/>
      <c r="C44" s="4"/>
      <c r="D44" s="4"/>
    </row>
    <row r="45" spans="1:5" x14ac:dyDescent="0.2">
      <c r="A45" s="4"/>
      <c r="B45" s="4"/>
      <c r="C45" s="4"/>
      <c r="D45" s="4"/>
    </row>
    <row r="46" spans="1:5" x14ac:dyDescent="0.2">
      <c r="A46" s="4"/>
      <c r="B46" s="4"/>
      <c r="C46" s="4"/>
      <c r="D46" s="4"/>
    </row>
    <row r="47" spans="1:5" x14ac:dyDescent="0.2">
      <c r="A47" s="4"/>
      <c r="B47" s="4"/>
      <c r="C47" s="4"/>
      <c r="D47" s="4"/>
    </row>
    <row r="48" spans="1:5" x14ac:dyDescent="0.2">
      <c r="A48" s="4"/>
      <c r="B48" s="4"/>
      <c r="C48" s="4"/>
      <c r="D48" s="4"/>
    </row>
    <row r="49" spans="1:4" x14ac:dyDescent="0.2">
      <c r="A49" s="4"/>
      <c r="B49" s="4"/>
      <c r="C49" s="4"/>
      <c r="D49" s="4"/>
    </row>
    <row r="50" spans="1:4" x14ac:dyDescent="0.2">
      <c r="A50" s="4"/>
      <c r="B50" s="4"/>
      <c r="C50" s="4"/>
      <c r="D50" s="4"/>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5703125" defaultRowHeight="12.75"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5703125" defaultRowHeight="12.75" x14ac:dyDescent="0.2"/>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jkerin</dc:creator>
  <cp:lastModifiedBy>jkerin</cp:lastModifiedBy>
  <dcterms:created xsi:type="dcterms:W3CDTF">2019-01-29T09:39:50Z</dcterms:created>
  <dcterms:modified xsi:type="dcterms:W3CDTF">2019-02-04T11:42:19Z</dcterms:modified>
</cp:coreProperties>
</file>